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8" windowWidth="15120" windowHeight="8016"/>
  </bookViews>
  <sheets>
    <sheet name="нова" sheetId="2" r:id="rId1"/>
    <sheet name="Лист3" sheetId="3" r:id="rId2"/>
  </sheets>
  <calcPr calcId="145621"/>
</workbook>
</file>

<file path=xl/calcChain.xml><?xml version="1.0" encoding="utf-8"?>
<calcChain xmlns="http://schemas.openxmlformats.org/spreadsheetml/2006/main">
  <c r="H17" i="2" l="1"/>
  <c r="J29" i="2"/>
  <c r="J35" i="2"/>
  <c r="J23" i="2"/>
  <c r="H35" i="2"/>
  <c r="J67" i="2"/>
  <c r="I16" i="2"/>
  <c r="H16" i="2"/>
  <c r="I73" i="2"/>
  <c r="G74" i="2"/>
  <c r="I17" i="2"/>
  <c r="I74" i="2" s="1"/>
  <c r="F16" i="2"/>
  <c r="H47" i="2" l="1"/>
  <c r="J47" i="2" s="1"/>
  <c r="I67" i="2"/>
  <c r="H67" i="2"/>
  <c r="G67" i="2"/>
  <c r="F67" i="2"/>
  <c r="E67" i="2"/>
  <c r="J45" i="2"/>
  <c r="H43" i="2"/>
  <c r="H50" i="2"/>
  <c r="H58" i="2" s="1"/>
  <c r="H27" i="2"/>
  <c r="G16" i="2"/>
  <c r="E16" i="2"/>
  <c r="E17" i="2" s="1"/>
  <c r="H9" i="2"/>
  <c r="J7" i="2"/>
  <c r="J55" i="2" l="1"/>
  <c r="J11" i="2" l="1"/>
  <c r="J16" i="2" s="1"/>
  <c r="J17" i="2" s="1"/>
  <c r="J43" i="2"/>
  <c r="J39" i="2"/>
  <c r="J40" i="2"/>
  <c r="F43" i="2"/>
  <c r="G43" i="2"/>
  <c r="I43" i="2"/>
  <c r="E43" i="2"/>
  <c r="F35" i="2"/>
  <c r="J34" i="2"/>
  <c r="I72" i="2"/>
  <c r="H72" i="2"/>
  <c r="H73" i="2" s="1"/>
  <c r="G72" i="2"/>
  <c r="F72" i="2"/>
  <c r="E72" i="2"/>
  <c r="E35" i="2"/>
  <c r="F17" i="2"/>
  <c r="F74" i="2" s="1"/>
  <c r="I62" i="2"/>
  <c r="H62" i="2"/>
  <c r="F62" i="2"/>
  <c r="G62" i="2"/>
  <c r="E62" i="2"/>
  <c r="I50" i="2"/>
  <c r="G50" i="2"/>
  <c r="F50" i="2"/>
  <c r="E50" i="2"/>
  <c r="H57" i="2"/>
  <c r="F57" i="2"/>
  <c r="G57" i="2"/>
  <c r="E57" i="2"/>
  <c r="I57" i="2"/>
  <c r="J56" i="2"/>
  <c r="J69" i="2"/>
  <c r="I35" i="2"/>
  <c r="J65" i="2"/>
  <c r="J64" i="2"/>
  <c r="J52" i="2"/>
  <c r="I47" i="2"/>
  <c r="G47" i="2"/>
  <c r="F47" i="2"/>
  <c r="E47" i="2"/>
  <c r="G35" i="2"/>
  <c r="I27" i="2"/>
  <c r="G27" i="2"/>
  <c r="F27" i="2"/>
  <c r="E27" i="2"/>
  <c r="J26" i="2"/>
  <c r="J27" i="2" s="1"/>
  <c r="I24" i="2"/>
  <c r="H24" i="2"/>
  <c r="G24" i="2"/>
  <c r="F24" i="2"/>
  <c r="E24" i="2"/>
  <c r="J24" i="2"/>
  <c r="F21" i="2"/>
  <c r="G21" i="2"/>
  <c r="H21" i="2"/>
  <c r="I21" i="2"/>
  <c r="E21" i="2"/>
  <c r="J20" i="2"/>
  <c r="J21" i="2" s="1"/>
  <c r="J41" i="2"/>
  <c r="J33" i="2"/>
  <c r="J49" i="2"/>
  <c r="J50" i="2" s="1"/>
  <c r="J58" i="2" s="1"/>
  <c r="J61" i="2"/>
  <c r="J31" i="2"/>
  <c r="J30" i="2"/>
  <c r="J32" i="2"/>
  <c r="J71" i="2"/>
  <c r="J8" i="2"/>
  <c r="J72" i="2" l="1"/>
  <c r="J73" i="2" s="1"/>
  <c r="H74" i="2"/>
  <c r="F58" i="2"/>
  <c r="J9" i="2"/>
  <c r="G73" i="2"/>
  <c r="F73" i="2"/>
  <c r="I58" i="2"/>
  <c r="E58" i="2"/>
  <c r="E74" i="2" s="1"/>
  <c r="G58" i="2"/>
  <c r="J62" i="2"/>
  <c r="J57" i="2"/>
  <c r="J74" i="2" l="1"/>
</calcChain>
</file>

<file path=xl/sharedStrings.xml><?xml version="1.0" encoding="utf-8"?>
<sst xmlns="http://schemas.openxmlformats.org/spreadsheetml/2006/main" count="188" uniqueCount="126">
  <si>
    <t>№ з/п</t>
  </si>
  <si>
    <t>Заходи</t>
  </si>
  <si>
    <t>Термін виконання</t>
  </si>
  <si>
    <t>Відповідальний виконавець</t>
  </si>
  <si>
    <t>Джерела та обсяги фінансування, тис.грн</t>
  </si>
  <si>
    <t>Державний бюджет</t>
  </si>
  <si>
    <t>Обласний бюджет</t>
  </si>
  <si>
    <t>Районний бюджет</t>
  </si>
  <si>
    <t>Інші джерела</t>
  </si>
  <si>
    <t xml:space="preserve">Очікувані результати 
виконання заходу
</t>
  </si>
  <si>
    <t>Всього</t>
  </si>
  <si>
    <t>Протягом 2019 року</t>
  </si>
  <si>
    <t>Всього по завданню 1</t>
  </si>
  <si>
    <t>1.</t>
  </si>
  <si>
    <t>Всього по завданню 2</t>
  </si>
  <si>
    <t>Розбудова та поліпшення стану об'єктів інженерно-транспортної та соціальної інфраструктури</t>
  </si>
  <si>
    <t>Буде проведено капітальний ремонт доріг, поліпшено стан об'єктів інженерно-транспортної інфраструктури</t>
  </si>
  <si>
    <t>Всього по завданню 3</t>
  </si>
  <si>
    <t xml:space="preserve">Забезпечення безпечного стану автодоріг </t>
  </si>
  <si>
    <t>Забезпечення комфортного відпочинку</t>
  </si>
  <si>
    <t>Підтримка малозахищених верств населення, осіб, які опинились у складних життєвих обставинах</t>
  </si>
  <si>
    <t>Пріоритет В. Розбудова інфраструктури та надання якісних послуг</t>
  </si>
  <si>
    <t>Фінансування проектів мешканців громади, направлених на соціально-економічний і культурний розвиток Новопсковської селищної територіальної громади</t>
  </si>
  <si>
    <t>Завдання 1. Запровадження громадського бюджетування "Бюджет участі"</t>
  </si>
  <si>
    <t>Завдання 2. Розширення каналів інформування населення про події та виклики ОТГ</t>
  </si>
  <si>
    <t>Удосконалення системи ефективних комунікацій між Новопсковською селищною радою та засобами масової інформації, задоволення інформаційної потреби громадськості та усунення комунікаційних бар’єрів, забезпечення повноти та оперативності інформування населення Новопсковської селищної територіальної громади про діяльність Новопсковської селищної ради, її виконавчого комітету з актуальних питань соціального, економічного, культурного життя на території Новопс-ковської селищної територіальної громади</t>
  </si>
  <si>
    <t>Завдання 3. Здійснення комплексу заходів із запровадження енергозберігаючих технологій</t>
  </si>
  <si>
    <t>Завдання 4. Будівництво, капітальний ремонт комунальних доріг, тротуарів</t>
  </si>
  <si>
    <t>Всього по завданню 4</t>
  </si>
  <si>
    <t>Завдання 5. Впровадження енергоефективного зовнішнього освітлення</t>
  </si>
  <si>
    <t>Всього по завданню 5</t>
  </si>
  <si>
    <t>Завдання 6. Доступна та якісна освіта</t>
  </si>
  <si>
    <t xml:space="preserve">Підвищення рівня і доступності якісної освіти відповідно до вимог інноваційного розвитку економіки, сучасних потреб суспільства і кожної особистості;
забезпечення гармонійного розвитку людини як найвищої цінності суспільства;
підготовка компетентного випускника, успішного громадянина
</t>
  </si>
  <si>
    <t>Всього по завданню 6</t>
  </si>
  <si>
    <t>Завдання 7. Здорова громада</t>
  </si>
  <si>
    <t>Завдання 8. Соціальний захист</t>
  </si>
  <si>
    <t>Всього по завданню 8</t>
  </si>
  <si>
    <t>Пріоритет С. Чисте довкілля - активний відпочинок</t>
  </si>
  <si>
    <t>Завдання 1. Облаштування зон відпочинку та дозвілля</t>
  </si>
  <si>
    <t>Завдання 2. Розвиток культури, спорту та туризму</t>
  </si>
  <si>
    <t>Забезпечення збереження передових позицій, успішної участі спортсменів громади в  змаганнях</t>
  </si>
  <si>
    <t>Презентація творчого потенціалу громади за його межами</t>
  </si>
  <si>
    <t>Просування туристичного продукту</t>
  </si>
  <si>
    <t>Завдання 3. Якісний благоустрій</t>
  </si>
  <si>
    <t>Завдання 9. Безпека території та правопорядок</t>
  </si>
  <si>
    <t>Забезпечення підвищення рівня право-вої безпеки, зменшення кількості осіб, що постраждали внаслідок порушення громадського порядку та злочинів</t>
  </si>
  <si>
    <t xml:space="preserve">Придбання матеріально-технічних засобів, паливно-мастильних матеріалів та інше.
Проведення в загальноосвітніх навчальних закладах культури Новопсковської селищної територіальної громади «круглих столів», бесід та інших культурно-просвітницьких заходів, метою яких є піднесення престижу військової служби, здійснення військово-патріотичного виховання молоді, підготовка допризивної молоді до виконання військового обов’язку щодо захисту держави
</t>
  </si>
  <si>
    <t>Всього по завданню 9</t>
  </si>
  <si>
    <t>Всього по завданню 7</t>
  </si>
  <si>
    <t>Всього по пріоритету В</t>
  </si>
  <si>
    <t>Всього по завданню3</t>
  </si>
  <si>
    <t>Всього по пріоритету С</t>
  </si>
  <si>
    <t>РАЗОМ</t>
  </si>
  <si>
    <t xml:space="preserve">Збереження стану об’єктів загального користування, історико-культурного, природоохоронного та іншого призначення, а також природних ландшафтів, рекреаційних зон; утримання та ремонт існуючих і будівництво нових  вулиць; часткове вирішення питання зайнятості населення; поліпшення санітарного стану навколишнього природного середовища селища, сіл та створення кращих умов для діяльності його мешканців; зменшення шкідливого впливу побутових відходів на навколишнє природне середовище та здоров’я людини; підвищення рівня якості послуг, що надаються населенню з питань благоустрою та санітарного очищення; створення умов для очищення населених пунктів від забруднення побутовими відходами; впровадження сучасних технологій, спеціалізованого обладнання; підвищення ефективності функціонування підприємств із питань благоустрою та санітарного очищення. </t>
  </si>
  <si>
    <t>2020 рік</t>
  </si>
  <si>
    <t>Відділ  земельних ресурсів Покровської селищної ради</t>
  </si>
  <si>
    <t>Бюджет Покровської  селищної територіальної громади</t>
  </si>
  <si>
    <t xml:space="preserve">Програма  розвитку земельних відносин і охорони земель по Покровській територіальній громаді Покровського району Дніпропетровської області на 2020 рік </t>
  </si>
  <si>
    <t>Створення умов для  виготовлення проєктро-кошторисної документації з землеустрою, гарантування прав власності на землю, забезпечення земельно-кадастровою інформацією органів державної влади, органів місцевого самоврядування та землекористувачів; збільшення надходжень до бюджету Покровської  селищної територіальної громади</t>
  </si>
  <si>
    <t>Відділ з питань комунальної власності, житлово-комунального господарства, благоустрою та інфраструктури виконавчого комітету  Покровської  селищної ради</t>
  </si>
  <si>
    <t>Протягом 2020 року</t>
  </si>
  <si>
    <t>Капітальний ремонт автомобільної дороги по вулиці Піщана смт Покровське Покровського району Дніпропетровської області</t>
  </si>
  <si>
    <t>Капітальний ремонт дороги по вулиці Набережна-2 села Коломійці  Покровського району Дніпропетровської області. (Виготовлення ПКД)</t>
  </si>
  <si>
    <t>Капітальний ремонт дороги по провулку Мостовий села Коломійці Покровського району Дніпропетровської області.(Коригування ПКД, виконання робіт)</t>
  </si>
  <si>
    <t>Будівництво твердого покриття вулиці Лісна село Олександрівка Покровського району Дніпропетровської області</t>
  </si>
  <si>
    <t>Капітальний ремонт дороги від вул.Зелена (с.Андріївка) до вул.Пушкіна (с.Остапівське) Покровського району Дніпропетровської області. Коригування</t>
  </si>
  <si>
    <t>Проведення капітального ремонту доріг комунальної власності забезпечить комфортне перебуавння на дорогах автобілістам та пішоходам, зменшиться аварійна ситуація в ОТГ</t>
  </si>
  <si>
    <t>Капітальний ремонт дороги між селами загальної протяжністю 5413,0 м2</t>
  </si>
  <si>
    <t>Капітальний ремонт мережі вуличного освітлення від ТП50, 354, 424, 460 в смт Покровське Покровського району Дніпропетровської області</t>
  </si>
  <si>
    <t>Реконструкція мережі вуличного освітлення від ТП 129 в смт Покровське Покровського району Дніпропетровської області</t>
  </si>
  <si>
    <t>Створення комфортних умов перебування на вулицях громади в нічний час</t>
  </si>
  <si>
    <t xml:space="preserve">Капітальний ремонт мережі вуличного освітлення від ТП 458 в с.Андріївка Покровського району Дніпропетровської області </t>
  </si>
  <si>
    <t>Реконструкція ліній вуличного освітлення вулиць Степова, Шевченка, Грушева, Яблунева села Олексіївка Покровського району Дніпропетровської області (виготовлення ПКД), виконання робіт)</t>
  </si>
  <si>
    <t>Капітальний ремонт мережі вуличного освітлення від ТП 57 в с.Олександрівка вул.Миру Покровського району Дніпропетровської області</t>
  </si>
  <si>
    <t>Відділ освіти Покровської  селищної ради</t>
  </si>
  <si>
    <t>Реалізація заходів комплексної програми розвитку освіти на території Покровської селищної ради до 2021 року</t>
  </si>
  <si>
    <t xml:space="preserve">Будівництво мультифункціонального майданчика для занять ігровими видами спорту КЗ "ДЮСШ" Покровської селищної ради по вул.Миру,3 в с.Левадне Покровського району Дніпропетровської області </t>
  </si>
  <si>
    <t>Забезпечення комфортного відпочинку, покращення здоровя молоді та активного дозвілля</t>
  </si>
  <si>
    <t>Виконавчий комітет Покровської селищної ради</t>
  </si>
  <si>
    <t>Реалізація заходів  по програмі  забезпечення громадського  порядку та громадської безпеки Покровської селищної ради на 2020 рік</t>
  </si>
  <si>
    <t>Утримання зон відпочинку: Поточний ремонт дитячих та спортивних майданчиків - Реалізація заходів Програми благоустрою насалених пунктів Покровської  селищної територіальної громади на 2020 роки</t>
  </si>
  <si>
    <t>Реалізація заходів Програми розвитку фізичної культури і спорту Покровської селищної територіальної громади ради до 2021 року</t>
  </si>
  <si>
    <t>Протягом 2020 років</t>
  </si>
  <si>
    <t xml:space="preserve">Реалізація завдань і заходів Програми поводження з твердими побутовими відходами на території Покровської селищної ради на 2018-2022 роки         
</t>
  </si>
  <si>
    <t>Розробка схеми санітарного очищення в с.Коломіці</t>
  </si>
  <si>
    <t>Розширення сфери діяльності комунального підприємства "Покровське ВКГ"  шляхом реконструкції водопровідних насосних станцій з заміною технологічного устаткування та резервуарів води в с.Олександрівка та смт Покровське</t>
  </si>
  <si>
    <t xml:space="preserve"> Проведена реконструкція водопровідних насосних станцій,  створення нових робочих  місць</t>
  </si>
  <si>
    <t>Реалізація заходів Програми реалізації бюджету участі Покровської  селищної територіальної громади на 2020 рік</t>
  </si>
  <si>
    <t>Завдання 2. Будівництво, реконструкція, капітальний ремонт об’єктів інженерно-транспортної та соціальної інфраструктури  громади</t>
  </si>
  <si>
    <t>Заміна покрівлі у КЗО «Покровська ЗОШ І-ІІІ ст. № 2»</t>
  </si>
  <si>
    <t>Капітальний ремонт глядацької зали Братського СБК (с.Братське Покровського району Дніпропетровської області)</t>
  </si>
  <si>
    <t>Капітальний ремонт даху будівлі Андріївського СБК з заміною віконних та дверних блоків (с.Андріївка Покровського району Дніпропетровської області)</t>
  </si>
  <si>
    <t>Пріоритет А. Завдання 1. Створення сприятливого бізнес-клімату та інфраструктури підтримки</t>
  </si>
  <si>
    <t>Пріоритет А.</t>
  </si>
  <si>
    <t>Реалізація заходів Програми розвитку місцевого самоврядуванняї виконавчого комітету Покровської  селищної ради   на 2020 рік</t>
  </si>
  <si>
    <t>Покращення привабливості  покровського краю шляхом розвитку сільського туризму у Покровській ОТГ на 2020 рік</t>
  </si>
  <si>
    <t>Реалізація заходів Програми соціального захисту окремих категорій населення Покровської територіальної громади на 2020 рік</t>
  </si>
  <si>
    <t xml:space="preserve">Реалізація заходів культурно-мистецької програми  Покровської   територіальної громади на 2020 рік
</t>
  </si>
  <si>
    <t xml:space="preserve">Програми  підтримки сільськогосподарського товаровиробника по Покровській селищній раді на 2018-2022 роки </t>
  </si>
  <si>
    <t>2018-2022</t>
  </si>
  <si>
    <t>Підвищення ефективності і конкурентоспроможності виробництва продукції  та надання співфінансування з селищного бюджету кооперативам  для покращення матеріально-технічної бази</t>
  </si>
  <si>
    <t>Проведення поточних ремонтів доріг дасть змогу забезпечити  безаваійне пересування по автомобільних дорогах в населених пунктах громади</t>
  </si>
  <si>
    <t>Реалізація заходів Програми захисту населення  техногенного і природного характеру характеру  на 2020 рік</t>
  </si>
  <si>
    <t>Виготовлення проєктно-кошторисної документації на капітальний ремонт КЗК "Покровська дитяча  музична школа"</t>
  </si>
  <si>
    <t>Ремонт приміщення Покровської дитячої музичної школи</t>
  </si>
  <si>
    <t>Реконструкція системи газопостачання адмінбудівлі Андріївського старостинського округу по вул.Центральна,1а с.Андріївка Покровського району Дніпропетровської області</t>
  </si>
  <si>
    <t>Реконструкція системи газопостачання адмінбудівлі  Олександрівського  старостинського округу по вул.Миру,17 в с.Олександрівка  Покровського району Дніпропетровської області</t>
  </si>
  <si>
    <t>Економне витрачання бюджетних коштів</t>
  </si>
  <si>
    <t>Секретар ради(виконавчого  комітету)</t>
  </si>
  <si>
    <t>Т.М.ЄРМАК</t>
  </si>
  <si>
    <t>Відділ з питань комунальної власності, ЖКГ, благоустрою та інфраструктури виконавчого комітету  Покровської  селищної ради</t>
  </si>
  <si>
    <t>Додаток 1                                                                                                                                                   до Програми соціально-економічного та культурного розвитку Покровської селищної територіальної громади на 2020 рік, затвердженої рішенням сесії Покровської селищної ради від 20.12.19 р. №Р-1242-48/VII</t>
  </si>
  <si>
    <t>Поточний ремонт комунальних доріг Покровської ОТГ</t>
  </si>
  <si>
    <t>Відділ з питань комунальної власності,ЖКГ, благоустрою та інфраструктури виконавчого комітету  Покровської  селищної ради</t>
  </si>
  <si>
    <t xml:space="preserve">Програми розвитку житлово-комунального господарства, благоустрою населених пунктів та захисту навколишнього природного середовища Покровської територіальної громади  на 2018-2022 роки </t>
  </si>
  <si>
    <t>Забезпечення комфортності життєдіяльності в населених пунктах в вечірній та нічний час</t>
  </si>
  <si>
    <t>Реалізація заходів Програми енегозбереження та енергоефективності Покровської територіальної громади на 2019-2021 рр.</t>
  </si>
  <si>
    <t xml:space="preserve">Зменшення споживання та ефективне використання паливно-енергетичних ресурсів, відшкодування кредитних коштів на енегозбереження будинків, проведення днів сталої енергії в громаді, </t>
  </si>
  <si>
    <t xml:space="preserve">Фінансово-економічний відділ виконавчого комітету Покровської селищної ради </t>
  </si>
  <si>
    <t>Загально-організаційний відділ виконавчого комітету Покровської селищної ради</t>
  </si>
  <si>
    <t>Капітальний ремонт лінії вуличного освітлення вул.Пушкіна села Добропасове ТП-526, ТП-159 (виготовлення ПКД+виконання робіт)</t>
  </si>
  <si>
    <t>Соціально-гуманітарний відділ виконавчого комутету Покровської селищної ради</t>
  </si>
  <si>
    <t>Відділ освіти, молоді та спорту виконавчого комітету  Покровської  селищної ради</t>
  </si>
  <si>
    <t>Соціально-гуманітарний відділ виконавчого комітету Покровської  селищної ради</t>
  </si>
  <si>
    <t>Соціально-гуманітарний відділ виконавчого комітету  Покровської  селищної ради</t>
  </si>
  <si>
    <t>Відділ земельних відносин та охорони навколишнього середовища виконавчого комітету Покровської селищної ради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</si>
</sst>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1"/>
      <color theme="1"/>
      <name val="Calibri"/>
      <family val="2"/>
      <charset val="204"/>
      <scheme val="minor"/>
    </font>
    <font>
      <i/>
      <sz val="11"/>
      <color theme="1"/>
      <name val="Times New Roman"/>
      <family val="1"/>
      <charset val="204"/>
    </font>
    <font>
      <sz val="11"/>
      <color theme="1"/>
      <name val="Times New Roman"/>
      <family val="1"/>
      <charset val="204"/>
    </font>
    <font>
      <b/>
      <sz val="12"/>
      <color theme="1"/>
      <name val="Times New Roman"/>
      <family val="1"/>
      <charset val="204"/>
    </font>
    <font>
      <sz val="10"/>
      <color theme="1"/>
      <name val="Times New Roman"/>
      <family val="1"/>
      <charset val="204"/>
    </font>
    <font>
      <b/>
      <sz val="10"/>
      <color theme="1"/>
      <name val="Times New Roman"/>
      <family val="1"/>
      <charset val="204"/>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xf>
    <xf numFmtId="0" fontId="3" fillId="0" borderId="0" xfId="0" applyFont="1"/>
    <xf numFmtId="0" fontId="2" fillId="0" borderId="1" xfId="0" applyFont="1" applyBorder="1" applyAlignment="1">
      <alignment horizontal="center" vertical="center" wrapText="1"/>
    </xf>
    <xf numFmtId="0" fontId="4" fillId="2" borderId="1" xfId="0" applyFont="1" applyFill="1" applyBorder="1" applyAlignment="1">
      <alignment horizontal="center" vertical="top" wrapText="1"/>
    </xf>
    <xf numFmtId="0" fontId="4" fillId="0" borderId="1" xfId="0" applyFont="1" applyBorder="1"/>
    <xf numFmtId="0" fontId="4" fillId="2" borderId="1" xfId="0" applyFont="1" applyFill="1" applyBorder="1" applyAlignment="1">
      <alignment horizontal="center" vertical="center" wrapText="1"/>
    </xf>
    <xf numFmtId="0" fontId="4" fillId="0" borderId="1" xfId="0" applyFont="1" applyBorder="1" applyAlignment="1">
      <alignment vertical="center"/>
    </xf>
    <xf numFmtId="0" fontId="4" fillId="0" borderId="0" xfId="0" applyFont="1"/>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wrapText="1"/>
    </xf>
    <xf numFmtId="0" fontId="4" fillId="0" borderId="1" xfId="0" applyFont="1" applyBorder="1" applyAlignment="1">
      <alignment horizontal="left" wrapText="1"/>
    </xf>
    <xf numFmtId="164" fontId="4" fillId="0" borderId="1" xfId="0" applyNumberFormat="1" applyFont="1" applyBorder="1" applyAlignment="1">
      <alignment horizontal="center"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0" xfId="0" applyFont="1" applyAlignment="1">
      <alignmen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164" fontId="5" fillId="0" borderId="1" xfId="0" applyNumberFormat="1" applyFont="1" applyBorder="1" applyAlignment="1">
      <alignment horizontal="center"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left" vertical="center" wrapText="1"/>
    </xf>
    <xf numFmtId="0" fontId="4" fillId="3" borderId="1" xfId="0" applyFont="1" applyFill="1" applyBorder="1" applyAlignment="1">
      <alignment horizontal="center" vertical="center"/>
    </xf>
    <xf numFmtId="164" fontId="4" fillId="3" borderId="1" xfId="0" applyNumberFormat="1" applyFont="1" applyFill="1" applyBorder="1" applyAlignment="1">
      <alignment horizontal="center" vertical="center"/>
    </xf>
    <xf numFmtId="0" fontId="4" fillId="3" borderId="0" xfId="0" applyFont="1" applyFill="1" applyAlignment="1">
      <alignment horizontal="left"/>
    </xf>
    <xf numFmtId="0" fontId="4" fillId="3" borderId="1" xfId="0" applyFont="1" applyFill="1" applyBorder="1" applyAlignment="1">
      <alignment horizontal="center" vertical="top" wrapText="1"/>
    </xf>
    <xf numFmtId="0" fontId="2" fillId="3" borderId="0" xfId="0" applyFont="1" applyFill="1"/>
    <xf numFmtId="0" fontId="5" fillId="0" borderId="1" xfId="0" applyFont="1" applyBorder="1" applyAlignment="1">
      <alignment horizontal="center" vertical="center"/>
    </xf>
    <xf numFmtId="0" fontId="4" fillId="3" borderId="0" xfId="0" applyFont="1" applyFill="1"/>
    <xf numFmtId="0" fontId="2" fillId="3" borderId="1" xfId="0" applyFont="1" applyFill="1" applyBorder="1" applyAlignment="1">
      <alignment horizontal="center" vertical="center"/>
    </xf>
    <xf numFmtId="1" fontId="4"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164" fontId="5" fillId="0" borderId="1" xfId="0" applyNumberFormat="1" applyFont="1" applyBorder="1" applyAlignment="1">
      <alignment horizontal="center"/>
    </xf>
    <xf numFmtId="0" fontId="4" fillId="3" borderId="1" xfId="0" applyFont="1" applyFill="1" applyBorder="1" applyAlignment="1">
      <alignment horizontal="justify" vertical="top" wrapText="1"/>
    </xf>
    <xf numFmtId="1" fontId="5" fillId="0" borderId="1" xfId="0" applyNumberFormat="1" applyFont="1" applyBorder="1" applyAlignment="1">
      <alignment horizontal="center"/>
    </xf>
    <xf numFmtId="0" fontId="5" fillId="3" borderId="1" xfId="0" applyFont="1" applyFill="1" applyBorder="1" applyAlignment="1">
      <alignment vertical="center" wrapText="1"/>
    </xf>
    <xf numFmtId="0" fontId="5" fillId="3" borderId="0" xfId="0" applyFont="1" applyFill="1"/>
    <xf numFmtId="164" fontId="5" fillId="3" borderId="1" xfId="0" applyNumberFormat="1" applyFont="1" applyFill="1" applyBorder="1" applyAlignment="1">
      <alignment horizontal="center" vertical="center"/>
    </xf>
    <xf numFmtId="1" fontId="5" fillId="3" borderId="1" xfId="0" applyNumberFormat="1" applyFont="1" applyFill="1" applyBorder="1" applyAlignment="1">
      <alignment horizontal="center" vertical="center"/>
    </xf>
    <xf numFmtId="0" fontId="5" fillId="0" borderId="1" xfId="0" applyFont="1" applyBorder="1" applyAlignment="1">
      <alignment horizontal="left"/>
    </xf>
    <xf numFmtId="2" fontId="4" fillId="3"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16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xf numFmtId="0" fontId="4" fillId="0" borderId="1" xfId="0" applyFont="1" applyFill="1" applyBorder="1" applyAlignment="1">
      <alignment horizontal="left" vertical="top" wrapText="1"/>
    </xf>
    <xf numFmtId="2" fontId="4" fillId="0" borderId="1" xfId="0" applyNumberFormat="1" applyFont="1" applyFill="1" applyBorder="1" applyAlignment="1">
      <alignment horizontal="left" vertical="top" wrapText="1"/>
    </xf>
    <xf numFmtId="0" fontId="4" fillId="0" borderId="1" xfId="0" applyFont="1" applyFill="1" applyBorder="1" applyAlignment="1">
      <alignment horizontal="center"/>
    </xf>
    <xf numFmtId="0" fontId="4" fillId="0" borderId="1" xfId="0" applyFont="1" applyFill="1" applyBorder="1" applyAlignment="1">
      <alignment wrapText="1"/>
    </xf>
    <xf numFmtId="164" fontId="5"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0" fontId="5" fillId="4" borderId="1" xfId="0" applyFont="1" applyFill="1" applyBorder="1" applyAlignment="1">
      <alignment horizontal="left"/>
    </xf>
    <xf numFmtId="164" fontId="5" fillId="4" borderId="3" xfId="0" applyNumberFormat="1" applyFont="1" applyFill="1" applyBorder="1" applyAlignment="1">
      <alignment horizontal="center" vertical="center"/>
    </xf>
    <xf numFmtId="1" fontId="5" fillId="4" borderId="3" xfId="0" applyNumberFormat="1" applyFont="1" applyFill="1" applyBorder="1" applyAlignment="1">
      <alignment horizontal="center" vertical="center"/>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0" fontId="4" fillId="0" borderId="4" xfId="0" applyFont="1" applyBorder="1" applyAlignment="1">
      <alignment horizontal="left" vertical="top"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4" borderId="2" xfId="0" applyFont="1" applyFill="1" applyBorder="1" applyAlignment="1">
      <alignment horizontal="left"/>
    </xf>
    <xf numFmtId="0" fontId="5" fillId="4" borderId="3" xfId="0" applyFont="1" applyFill="1" applyBorder="1" applyAlignment="1">
      <alignment horizontal="left"/>
    </xf>
    <xf numFmtId="0" fontId="3" fillId="0" borderId="1" xfId="0" applyFont="1" applyFill="1" applyBorder="1" applyAlignment="1">
      <alignment horizontal="center"/>
    </xf>
    <xf numFmtId="0" fontId="5" fillId="0" borderId="1" xfId="0" applyFont="1" applyFill="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left" wrapText="1"/>
    </xf>
    <xf numFmtId="0" fontId="1" fillId="0" borderId="0" xfId="0" applyFont="1"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7"/>
  <sheetViews>
    <sheetView tabSelected="1" zoomScale="99" zoomScaleNormal="99" workbookViewId="0">
      <selection activeCell="F71" sqref="F71"/>
    </sheetView>
  </sheetViews>
  <sheetFormatPr defaultColWidth="9.109375" defaultRowHeight="13.8" x14ac:dyDescent="0.25"/>
  <cols>
    <col min="1" max="1" width="7.44140625" style="1" customWidth="1"/>
    <col min="2" max="2" width="36.33203125" style="1" customWidth="1"/>
    <col min="3" max="3" width="17.88671875" style="1" customWidth="1"/>
    <col min="4" max="4" width="24.33203125" style="1" customWidth="1"/>
    <col min="5" max="5" width="12.33203125" style="1" customWidth="1"/>
    <col min="6" max="6" width="11.77734375" style="1" customWidth="1"/>
    <col min="7" max="7" width="10.77734375" style="1" customWidth="1"/>
    <col min="8" max="8" width="11.44140625" style="2" customWidth="1"/>
    <col min="9" max="9" width="8.88671875" style="1" customWidth="1"/>
    <col min="10" max="10" width="10.88671875" style="1" customWidth="1"/>
    <col min="11" max="11" width="55.109375" style="1" customWidth="1"/>
    <col min="12" max="16384" width="9.109375" style="1"/>
  </cols>
  <sheetData>
    <row r="2" spans="1:15" ht="65.25" customHeight="1" x14ac:dyDescent="0.25">
      <c r="H2" s="87" t="s">
        <v>111</v>
      </c>
      <c r="I2" s="87"/>
      <c r="J2" s="87"/>
      <c r="K2" s="87"/>
      <c r="L2" s="88"/>
      <c r="M2" s="88"/>
      <c r="N2" s="88"/>
      <c r="O2" s="88"/>
    </row>
    <row r="3" spans="1:15" s="3" customFormat="1" ht="30" customHeight="1" x14ac:dyDescent="0.3">
      <c r="A3" s="89" t="s">
        <v>0</v>
      </c>
      <c r="B3" s="89" t="s">
        <v>1</v>
      </c>
      <c r="C3" s="90" t="s">
        <v>2</v>
      </c>
      <c r="D3" s="90" t="s">
        <v>3</v>
      </c>
      <c r="E3" s="89" t="s">
        <v>4</v>
      </c>
      <c r="F3" s="89"/>
      <c r="G3" s="89"/>
      <c r="H3" s="89"/>
      <c r="I3" s="89"/>
      <c r="J3" s="89"/>
      <c r="K3" s="4"/>
    </row>
    <row r="4" spans="1:15" s="3" customFormat="1" ht="69" x14ac:dyDescent="0.3">
      <c r="A4" s="89"/>
      <c r="B4" s="89"/>
      <c r="C4" s="90"/>
      <c r="D4" s="90"/>
      <c r="E4" s="5" t="s">
        <v>5</v>
      </c>
      <c r="F4" s="5" t="s">
        <v>6</v>
      </c>
      <c r="G4" s="5" t="s">
        <v>7</v>
      </c>
      <c r="H4" s="8" t="s">
        <v>56</v>
      </c>
      <c r="I4" s="5" t="s">
        <v>8</v>
      </c>
      <c r="J4" s="5" t="s">
        <v>10</v>
      </c>
      <c r="K4" s="8" t="s">
        <v>9</v>
      </c>
    </row>
    <row r="5" spans="1:15" s="2" customFormat="1" x14ac:dyDescent="0.25">
      <c r="A5" s="6">
        <v>1</v>
      </c>
      <c r="B5" s="6">
        <v>2</v>
      </c>
      <c r="C5" s="6">
        <v>3</v>
      </c>
      <c r="D5" s="6">
        <v>4</v>
      </c>
      <c r="E5" s="6">
        <v>5</v>
      </c>
      <c r="F5" s="6">
        <v>6</v>
      </c>
      <c r="G5" s="6">
        <v>7</v>
      </c>
      <c r="H5" s="6">
        <v>8</v>
      </c>
      <c r="I5" s="6">
        <v>9</v>
      </c>
      <c r="J5" s="6">
        <v>10</v>
      </c>
      <c r="K5" s="6">
        <v>11</v>
      </c>
    </row>
    <row r="6" spans="1:15" s="7" customFormat="1" ht="24.75" customHeight="1" x14ac:dyDescent="0.3">
      <c r="A6" s="84" t="s">
        <v>92</v>
      </c>
      <c r="B6" s="85"/>
      <c r="C6" s="85"/>
      <c r="D6" s="85"/>
      <c r="E6" s="85"/>
      <c r="F6" s="85"/>
      <c r="G6" s="85"/>
      <c r="H6" s="85"/>
      <c r="I6" s="85"/>
      <c r="J6" s="85"/>
      <c r="K6" s="86"/>
    </row>
    <row r="7" spans="1:15" s="7" customFormat="1" ht="61.8" customHeight="1" x14ac:dyDescent="0.3">
      <c r="A7" s="20">
        <v>1</v>
      </c>
      <c r="B7" s="14" t="s">
        <v>98</v>
      </c>
      <c r="C7" s="66" t="s">
        <v>99</v>
      </c>
      <c r="D7" s="66" t="s">
        <v>78</v>
      </c>
      <c r="E7" s="67">
        <v>0</v>
      </c>
      <c r="F7" s="67">
        <v>0</v>
      </c>
      <c r="G7" s="67">
        <v>0</v>
      </c>
      <c r="H7" s="67">
        <v>200</v>
      </c>
      <c r="I7" s="67">
        <v>0</v>
      </c>
      <c r="J7" s="67">
        <f>H7</f>
        <v>200</v>
      </c>
      <c r="K7" s="14" t="s">
        <v>100</v>
      </c>
    </row>
    <row r="8" spans="1:15" s="19" customFormat="1" ht="95.25" customHeight="1" x14ac:dyDescent="0.3">
      <c r="A8" s="49">
        <v>2</v>
      </c>
      <c r="B8" s="50" t="s">
        <v>57</v>
      </c>
      <c r="C8" s="49" t="s">
        <v>54</v>
      </c>
      <c r="D8" s="49" t="s">
        <v>55</v>
      </c>
      <c r="E8" s="51">
        <v>0</v>
      </c>
      <c r="F8" s="51">
        <v>0</v>
      </c>
      <c r="G8" s="51">
        <v>0</v>
      </c>
      <c r="H8" s="52">
        <v>10</v>
      </c>
      <c r="I8" s="51">
        <v>0</v>
      </c>
      <c r="J8" s="52">
        <f t="shared" ref="J8" si="0">SUM(E8:I8)</f>
        <v>10</v>
      </c>
      <c r="K8" s="53" t="s">
        <v>58</v>
      </c>
    </row>
    <row r="9" spans="1:15" s="13" customFormat="1" ht="25.5" customHeight="1" x14ac:dyDescent="0.25">
      <c r="A9" s="69" t="s">
        <v>12</v>
      </c>
      <c r="B9" s="70"/>
      <c r="C9" s="70"/>
      <c r="D9" s="71"/>
      <c r="E9" s="40">
        <v>0</v>
      </c>
      <c r="F9" s="42">
        <v>0</v>
      </c>
      <c r="G9" s="42">
        <v>0</v>
      </c>
      <c r="H9" s="40">
        <f>H8+H7</f>
        <v>210</v>
      </c>
      <c r="I9" s="42">
        <v>0</v>
      </c>
      <c r="J9" s="40">
        <f>J8+J7</f>
        <v>210</v>
      </c>
      <c r="K9" s="16"/>
    </row>
    <row r="10" spans="1:15" ht="15.6" x14ac:dyDescent="0.3">
      <c r="A10" s="77" t="s">
        <v>88</v>
      </c>
      <c r="B10" s="77"/>
      <c r="C10" s="77"/>
      <c r="D10" s="77"/>
      <c r="E10" s="77"/>
      <c r="F10" s="77"/>
      <c r="G10" s="77"/>
      <c r="H10" s="77"/>
      <c r="I10" s="77"/>
      <c r="J10" s="77"/>
      <c r="K10" s="77"/>
    </row>
    <row r="11" spans="1:15" s="13" customFormat="1" ht="26.4" x14ac:dyDescent="0.25">
      <c r="A11" s="20">
        <v>1</v>
      </c>
      <c r="B11" s="16" t="s">
        <v>89</v>
      </c>
      <c r="C11" s="9" t="s">
        <v>60</v>
      </c>
      <c r="D11" s="11" t="s">
        <v>78</v>
      </c>
      <c r="E11" s="18">
        <v>5131</v>
      </c>
      <c r="F11" s="18">
        <v>0</v>
      </c>
      <c r="G11" s="18">
        <v>0</v>
      </c>
      <c r="H11" s="18">
        <v>0</v>
      </c>
      <c r="I11" s="18">
        <v>0</v>
      </c>
      <c r="J11" s="18">
        <f>F11</f>
        <v>0</v>
      </c>
      <c r="K11" s="14" t="s">
        <v>15</v>
      </c>
    </row>
    <row r="12" spans="1:15" s="13" customFormat="1" ht="39.6" x14ac:dyDescent="0.25">
      <c r="A12" s="20">
        <v>2</v>
      </c>
      <c r="B12" s="14" t="s">
        <v>90</v>
      </c>
      <c r="C12" s="25" t="s">
        <v>54</v>
      </c>
      <c r="D12" s="11" t="s">
        <v>78</v>
      </c>
      <c r="E12" s="18">
        <v>0</v>
      </c>
      <c r="F12" s="18">
        <v>0</v>
      </c>
      <c r="G12" s="18">
        <v>0</v>
      </c>
      <c r="H12" s="18">
        <v>0</v>
      </c>
      <c r="I12" s="18">
        <v>996.03</v>
      </c>
      <c r="J12" s="18">
        <v>996.03</v>
      </c>
      <c r="K12" s="14" t="s">
        <v>15</v>
      </c>
    </row>
    <row r="13" spans="1:15" s="13" customFormat="1" ht="66" x14ac:dyDescent="0.25">
      <c r="A13" s="20">
        <v>3</v>
      </c>
      <c r="B13" s="14" t="s">
        <v>106</v>
      </c>
      <c r="C13" s="25" t="s">
        <v>54</v>
      </c>
      <c r="D13" s="11" t="s">
        <v>78</v>
      </c>
      <c r="E13" s="18">
        <v>0</v>
      </c>
      <c r="F13" s="18">
        <v>0</v>
      </c>
      <c r="G13" s="18">
        <v>0</v>
      </c>
      <c r="H13" s="18">
        <v>50</v>
      </c>
      <c r="I13" s="18">
        <v>0</v>
      </c>
      <c r="J13" s="18">
        <v>50</v>
      </c>
      <c r="K13" s="14" t="s">
        <v>107</v>
      </c>
    </row>
    <row r="14" spans="1:15" s="13" customFormat="1" ht="79.2" x14ac:dyDescent="0.25">
      <c r="A14" s="20">
        <v>4</v>
      </c>
      <c r="B14" s="14" t="s">
        <v>105</v>
      </c>
      <c r="C14" s="25" t="s">
        <v>54</v>
      </c>
      <c r="D14" s="11" t="s">
        <v>78</v>
      </c>
      <c r="E14" s="18">
        <v>0</v>
      </c>
      <c r="F14" s="18">
        <v>0</v>
      </c>
      <c r="G14" s="18">
        <v>0</v>
      </c>
      <c r="H14" s="18">
        <v>50</v>
      </c>
      <c r="I14" s="18">
        <v>0</v>
      </c>
      <c r="J14" s="18">
        <v>50</v>
      </c>
      <c r="K14" s="14" t="s">
        <v>107</v>
      </c>
    </row>
    <row r="15" spans="1:15" s="13" customFormat="1" ht="52.8" x14ac:dyDescent="0.25">
      <c r="A15" s="20">
        <v>5</v>
      </c>
      <c r="B15" s="14" t="s">
        <v>91</v>
      </c>
      <c r="C15" s="25" t="s">
        <v>54</v>
      </c>
      <c r="D15" s="11" t="s">
        <v>78</v>
      </c>
      <c r="E15" s="18">
        <v>0</v>
      </c>
      <c r="F15" s="18">
        <v>0</v>
      </c>
      <c r="G15" s="18">
        <v>0</v>
      </c>
      <c r="H15" s="18">
        <v>0</v>
      </c>
      <c r="I15" s="18">
        <v>3106</v>
      </c>
      <c r="J15" s="18">
        <v>3106.26</v>
      </c>
      <c r="K15" s="14" t="s">
        <v>15</v>
      </c>
    </row>
    <row r="16" spans="1:15" s="13" customFormat="1" ht="13.2" x14ac:dyDescent="0.25">
      <c r="A16" s="69" t="s">
        <v>14</v>
      </c>
      <c r="B16" s="70"/>
      <c r="C16" s="70"/>
      <c r="D16" s="71"/>
      <c r="E16" s="26">
        <f>E11+E12+E15</f>
        <v>5131</v>
      </c>
      <c r="F16" s="26">
        <f>F15+F14+F13+F12+F11</f>
        <v>0</v>
      </c>
      <c r="G16" s="26">
        <f>G11+G12+G15</f>
        <v>0</v>
      </c>
      <c r="H16" s="26">
        <f>H15+H14+H13+H12+H11</f>
        <v>100</v>
      </c>
      <c r="I16" s="26">
        <f>I15+I14+I13+I12+I11</f>
        <v>4102.03</v>
      </c>
      <c r="J16" s="26">
        <f>J15+J14+J13+J12+J11</f>
        <v>4202.29</v>
      </c>
      <c r="K16" s="22"/>
    </row>
    <row r="17" spans="1:11" s="13" customFormat="1" ht="13.2" x14ac:dyDescent="0.25">
      <c r="A17" s="47"/>
      <c r="B17" s="63" t="s">
        <v>93</v>
      </c>
      <c r="C17" s="63"/>
      <c r="D17" s="63"/>
      <c r="E17" s="61">
        <f>E16+E9</f>
        <v>5131</v>
      </c>
      <c r="F17" s="61">
        <f>F9+F16</f>
        <v>0</v>
      </c>
      <c r="G17" s="61">
        <v>0</v>
      </c>
      <c r="H17" s="61">
        <f>H16+H9</f>
        <v>310</v>
      </c>
      <c r="I17" s="61">
        <f>I16</f>
        <v>4102.03</v>
      </c>
      <c r="J17" s="61">
        <f>J16+J9</f>
        <v>4412.29</v>
      </c>
      <c r="K17" s="22"/>
    </row>
    <row r="18" spans="1:11" ht="31.5" customHeight="1" x14ac:dyDescent="0.25">
      <c r="A18" s="78" t="s">
        <v>21</v>
      </c>
      <c r="B18" s="79"/>
      <c r="C18" s="79"/>
      <c r="D18" s="79"/>
      <c r="E18" s="79"/>
      <c r="F18" s="79"/>
      <c r="G18" s="79"/>
      <c r="H18" s="79"/>
      <c r="I18" s="79"/>
      <c r="J18" s="79"/>
      <c r="K18" s="80"/>
    </row>
    <row r="19" spans="1:11" ht="15.75" customHeight="1" x14ac:dyDescent="0.3">
      <c r="A19" s="77" t="s">
        <v>23</v>
      </c>
      <c r="B19" s="77"/>
      <c r="C19" s="77"/>
      <c r="D19" s="77"/>
      <c r="E19" s="77"/>
      <c r="F19" s="77"/>
      <c r="G19" s="77"/>
      <c r="H19" s="77"/>
      <c r="I19" s="77"/>
      <c r="J19" s="77"/>
      <c r="K19" s="77"/>
    </row>
    <row r="20" spans="1:11" ht="39.6" x14ac:dyDescent="0.25">
      <c r="A20" s="28">
        <v>1</v>
      </c>
      <c r="B20" s="29" t="s">
        <v>87</v>
      </c>
      <c r="C20" s="25" t="s">
        <v>60</v>
      </c>
      <c r="D20" s="22" t="s">
        <v>118</v>
      </c>
      <c r="E20" s="38">
        <v>0</v>
      </c>
      <c r="F20" s="20">
        <v>0</v>
      </c>
      <c r="G20" s="20">
        <v>0</v>
      </c>
      <c r="H20" s="18">
        <v>397.47899999999998</v>
      </c>
      <c r="I20" s="20">
        <v>0</v>
      </c>
      <c r="J20" s="18">
        <f>SUM(E20:I20)</f>
        <v>397.47899999999998</v>
      </c>
      <c r="K20" s="22" t="s">
        <v>22</v>
      </c>
    </row>
    <row r="21" spans="1:11" x14ac:dyDescent="0.25">
      <c r="A21" s="69" t="s">
        <v>12</v>
      </c>
      <c r="B21" s="70"/>
      <c r="C21" s="70"/>
      <c r="D21" s="71"/>
      <c r="E21" s="39">
        <f>E20</f>
        <v>0</v>
      </c>
      <c r="F21" s="39">
        <f t="shared" ref="F21:J21" si="1">F20</f>
        <v>0</v>
      </c>
      <c r="G21" s="39">
        <f t="shared" si="1"/>
        <v>0</v>
      </c>
      <c r="H21" s="26">
        <f t="shared" si="1"/>
        <v>397.47899999999998</v>
      </c>
      <c r="I21" s="39">
        <f t="shared" si="1"/>
        <v>0</v>
      </c>
      <c r="J21" s="26">
        <f t="shared" si="1"/>
        <v>397.47899999999998</v>
      </c>
      <c r="K21" s="22"/>
    </row>
    <row r="22" spans="1:11" s="13" customFormat="1" ht="15.6" x14ac:dyDescent="0.3">
      <c r="A22" s="77" t="s">
        <v>24</v>
      </c>
      <c r="B22" s="77"/>
      <c r="C22" s="77"/>
      <c r="D22" s="77"/>
      <c r="E22" s="77"/>
      <c r="F22" s="77"/>
      <c r="G22" s="77"/>
      <c r="H22" s="77"/>
      <c r="I22" s="77"/>
      <c r="J22" s="77"/>
      <c r="K22" s="77"/>
    </row>
    <row r="23" spans="1:11" ht="118.8" x14ac:dyDescent="0.25">
      <c r="A23" s="28">
        <v>1</v>
      </c>
      <c r="B23" s="21" t="s">
        <v>94</v>
      </c>
      <c r="C23" s="25" t="s">
        <v>11</v>
      </c>
      <c r="D23" s="68" t="s">
        <v>119</v>
      </c>
      <c r="E23" s="18">
        <v>0</v>
      </c>
      <c r="F23" s="20">
        <v>0</v>
      </c>
      <c r="G23" s="20">
        <v>0</v>
      </c>
      <c r="H23" s="20">
        <v>100</v>
      </c>
      <c r="I23" s="20">
        <v>0</v>
      </c>
      <c r="J23" s="18">
        <f>SUM(E23:H23)</f>
        <v>100</v>
      </c>
      <c r="K23" s="22" t="s">
        <v>25</v>
      </c>
    </row>
    <row r="24" spans="1:11" s="13" customFormat="1" ht="13.2" x14ac:dyDescent="0.25">
      <c r="A24" s="69" t="s">
        <v>14</v>
      </c>
      <c r="B24" s="70"/>
      <c r="C24" s="70"/>
      <c r="D24" s="71"/>
      <c r="E24" s="39">
        <f>E23</f>
        <v>0</v>
      </c>
      <c r="F24" s="39">
        <f t="shared" ref="F24" si="2">F23</f>
        <v>0</v>
      </c>
      <c r="G24" s="39">
        <f t="shared" ref="G24" si="3">G23</f>
        <v>0</v>
      </c>
      <c r="H24" s="26">
        <f t="shared" ref="H24" si="4">H23</f>
        <v>100</v>
      </c>
      <c r="I24" s="39">
        <f t="shared" ref="I24" si="5">I23</f>
        <v>0</v>
      </c>
      <c r="J24" s="26">
        <f t="shared" ref="J24" si="6">J23</f>
        <v>100</v>
      </c>
      <c r="K24" s="22"/>
    </row>
    <row r="25" spans="1:11" s="13" customFormat="1" ht="15.6" x14ac:dyDescent="0.3">
      <c r="A25" s="77" t="s">
        <v>26</v>
      </c>
      <c r="B25" s="77"/>
      <c r="C25" s="77"/>
      <c r="D25" s="77"/>
      <c r="E25" s="77"/>
      <c r="F25" s="77"/>
      <c r="G25" s="77"/>
      <c r="H25" s="77"/>
      <c r="I25" s="77"/>
      <c r="J25" s="77"/>
      <c r="K25" s="77"/>
    </row>
    <row r="26" spans="1:11" s="13" customFormat="1" ht="92.4" x14ac:dyDescent="0.25">
      <c r="A26" s="51" t="s">
        <v>13</v>
      </c>
      <c r="B26" s="50" t="s">
        <v>116</v>
      </c>
      <c r="C26" s="49" t="s">
        <v>60</v>
      </c>
      <c r="D26" s="53" t="s">
        <v>59</v>
      </c>
      <c r="E26" s="51">
        <v>0</v>
      </c>
      <c r="F26" s="51">
        <v>0</v>
      </c>
      <c r="G26" s="51">
        <v>0</v>
      </c>
      <c r="H26" s="52">
        <v>108.3</v>
      </c>
      <c r="I26" s="51">
        <v>0</v>
      </c>
      <c r="J26" s="52">
        <f>SUM(E26:I26)</f>
        <v>108.3</v>
      </c>
      <c r="K26" s="50" t="s">
        <v>117</v>
      </c>
    </row>
    <row r="27" spans="1:11" s="13" customFormat="1" ht="13.2" x14ac:dyDescent="0.25">
      <c r="A27" s="72" t="s">
        <v>17</v>
      </c>
      <c r="B27" s="72"/>
      <c r="C27" s="72"/>
      <c r="D27" s="72"/>
      <c r="E27" s="35">
        <f t="shared" ref="E27:J27" si="7">E26</f>
        <v>0</v>
      </c>
      <c r="F27" s="35">
        <f t="shared" si="7"/>
        <v>0</v>
      </c>
      <c r="G27" s="35">
        <f t="shared" si="7"/>
        <v>0</v>
      </c>
      <c r="H27" s="26">
        <f t="shared" si="7"/>
        <v>108.3</v>
      </c>
      <c r="I27" s="35">
        <f t="shared" si="7"/>
        <v>0</v>
      </c>
      <c r="J27" s="26">
        <f t="shared" si="7"/>
        <v>108.3</v>
      </c>
      <c r="K27" s="10"/>
    </row>
    <row r="28" spans="1:11" s="13" customFormat="1" ht="15.6" x14ac:dyDescent="0.3">
      <c r="A28" s="77" t="s">
        <v>27</v>
      </c>
      <c r="B28" s="77"/>
      <c r="C28" s="77"/>
      <c r="D28" s="77"/>
      <c r="E28" s="77"/>
      <c r="F28" s="77"/>
      <c r="G28" s="77"/>
      <c r="H28" s="77"/>
      <c r="I28" s="77"/>
      <c r="J28" s="77"/>
      <c r="K28" s="77"/>
    </row>
    <row r="29" spans="1:11" s="13" customFormat="1" ht="79.2" x14ac:dyDescent="0.25">
      <c r="A29" s="51">
        <v>1</v>
      </c>
      <c r="B29" s="53" t="s">
        <v>61</v>
      </c>
      <c r="C29" s="49" t="s">
        <v>60</v>
      </c>
      <c r="D29" s="53" t="s">
        <v>110</v>
      </c>
      <c r="E29" s="51">
        <v>0</v>
      </c>
      <c r="F29" s="51">
        <v>4450</v>
      </c>
      <c r="G29" s="51">
        <v>0</v>
      </c>
      <c r="H29" s="52">
        <v>0</v>
      </c>
      <c r="I29" s="51"/>
      <c r="J29" s="52">
        <f>F29</f>
        <v>4450</v>
      </c>
      <c r="K29" s="53" t="s">
        <v>16</v>
      </c>
    </row>
    <row r="30" spans="1:11" s="34" customFormat="1" ht="79.2" x14ac:dyDescent="0.25">
      <c r="A30" s="51">
        <v>2</v>
      </c>
      <c r="B30" s="53" t="s">
        <v>62</v>
      </c>
      <c r="C30" s="49" t="s">
        <v>60</v>
      </c>
      <c r="D30" s="53" t="s">
        <v>110</v>
      </c>
      <c r="E30" s="51">
        <v>0</v>
      </c>
      <c r="F30" s="51">
        <v>0</v>
      </c>
      <c r="G30" s="51">
        <v>0</v>
      </c>
      <c r="H30" s="52">
        <v>58</v>
      </c>
      <c r="I30" s="51">
        <v>0</v>
      </c>
      <c r="J30" s="52">
        <f t="shared" ref="J30:J34" si="8">SUM(E30:I30)</f>
        <v>58</v>
      </c>
      <c r="K30" s="53" t="s">
        <v>16</v>
      </c>
    </row>
    <row r="31" spans="1:11" s="34" customFormat="1" ht="79.2" x14ac:dyDescent="0.25">
      <c r="A31" s="51">
        <v>3</v>
      </c>
      <c r="B31" s="53" t="s">
        <v>63</v>
      </c>
      <c r="C31" s="49" t="s">
        <v>60</v>
      </c>
      <c r="D31" s="53" t="s">
        <v>110</v>
      </c>
      <c r="E31" s="51">
        <v>0</v>
      </c>
      <c r="F31" s="51">
        <v>0</v>
      </c>
      <c r="G31" s="51">
        <v>0</v>
      </c>
      <c r="H31" s="52">
        <v>1450</v>
      </c>
      <c r="I31" s="51">
        <v>0</v>
      </c>
      <c r="J31" s="52">
        <f t="shared" si="8"/>
        <v>1450</v>
      </c>
      <c r="K31" s="53" t="s">
        <v>16</v>
      </c>
    </row>
    <row r="32" spans="1:11" s="32" customFormat="1" ht="95.4" customHeight="1" x14ac:dyDescent="0.25">
      <c r="A32" s="51">
        <v>4</v>
      </c>
      <c r="B32" s="53" t="s">
        <v>64</v>
      </c>
      <c r="C32" s="49" t="s">
        <v>60</v>
      </c>
      <c r="D32" s="53" t="s">
        <v>110</v>
      </c>
      <c r="E32" s="51">
        <v>0</v>
      </c>
      <c r="F32" s="51">
        <v>0</v>
      </c>
      <c r="G32" s="51">
        <v>0</v>
      </c>
      <c r="H32" s="52">
        <v>2405.1</v>
      </c>
      <c r="I32" s="51">
        <v>0</v>
      </c>
      <c r="J32" s="52">
        <f t="shared" si="8"/>
        <v>2405.1</v>
      </c>
      <c r="K32" s="50" t="s">
        <v>18</v>
      </c>
    </row>
    <row r="33" spans="1:11" ht="79.2" x14ac:dyDescent="0.25">
      <c r="A33" s="51">
        <v>5</v>
      </c>
      <c r="B33" s="53" t="s">
        <v>65</v>
      </c>
      <c r="C33" s="49" t="s">
        <v>60</v>
      </c>
      <c r="D33" s="53" t="s">
        <v>110</v>
      </c>
      <c r="E33" s="52">
        <v>0</v>
      </c>
      <c r="F33" s="51">
        <v>5194.3100000000004</v>
      </c>
      <c r="G33" s="51">
        <v>0</v>
      </c>
      <c r="H33" s="52">
        <v>0</v>
      </c>
      <c r="I33" s="51">
        <v>0</v>
      </c>
      <c r="J33" s="52">
        <f t="shared" si="8"/>
        <v>5194.3100000000004</v>
      </c>
      <c r="K33" s="53" t="s">
        <v>67</v>
      </c>
    </row>
    <row r="34" spans="1:11" ht="79.2" x14ac:dyDescent="0.25">
      <c r="A34" s="51">
        <v>6</v>
      </c>
      <c r="B34" s="53" t="s">
        <v>112</v>
      </c>
      <c r="C34" s="49" t="s">
        <v>60</v>
      </c>
      <c r="D34" s="53" t="s">
        <v>113</v>
      </c>
      <c r="E34" s="52">
        <v>0</v>
      </c>
      <c r="F34" s="51">
        <v>0</v>
      </c>
      <c r="G34" s="51">
        <v>0</v>
      </c>
      <c r="H34" s="52">
        <v>1500</v>
      </c>
      <c r="I34" s="51">
        <v>0</v>
      </c>
      <c r="J34" s="52">
        <f t="shared" si="8"/>
        <v>1500</v>
      </c>
      <c r="K34" s="53" t="s">
        <v>66</v>
      </c>
    </row>
    <row r="35" spans="1:11" s="13" customFormat="1" ht="13.2" x14ac:dyDescent="0.25">
      <c r="A35" s="76" t="s">
        <v>28</v>
      </c>
      <c r="B35" s="76"/>
      <c r="C35" s="76"/>
      <c r="D35" s="76"/>
      <c r="E35" s="54">
        <f>E29+E30+E31+E32+E33</f>
        <v>0</v>
      </c>
      <c r="F35" s="55">
        <f>F29+F33</f>
        <v>9644.3100000000013</v>
      </c>
      <c r="G35" s="55">
        <f>G29+G30</f>
        <v>0</v>
      </c>
      <c r="H35" s="54">
        <f>H34+H33+H32+H31+H30+H29</f>
        <v>5413.1</v>
      </c>
      <c r="I35" s="54">
        <f>I29+I30+I31+I32+I33</f>
        <v>0</v>
      </c>
      <c r="J35" s="54">
        <f>SUM(J29:J34)</f>
        <v>15057.41</v>
      </c>
      <c r="K35" s="56"/>
    </row>
    <row r="36" spans="1:11" s="13" customFormat="1" ht="15.6" x14ac:dyDescent="0.3">
      <c r="A36" s="75" t="s">
        <v>29</v>
      </c>
      <c r="B36" s="75"/>
      <c r="C36" s="75"/>
      <c r="D36" s="75"/>
      <c r="E36" s="75"/>
      <c r="F36" s="75"/>
      <c r="G36" s="75"/>
      <c r="H36" s="75"/>
      <c r="I36" s="75"/>
      <c r="J36" s="75"/>
      <c r="K36" s="75"/>
    </row>
    <row r="37" spans="1:11" s="13" customFormat="1" ht="79.2" x14ac:dyDescent="0.25">
      <c r="A37" s="57">
        <v>1</v>
      </c>
      <c r="B37" s="57" t="s">
        <v>69</v>
      </c>
      <c r="C37" s="57" t="s">
        <v>60</v>
      </c>
      <c r="D37" s="53" t="s">
        <v>110</v>
      </c>
      <c r="E37" s="58">
        <v>0</v>
      </c>
      <c r="F37" s="58">
        <v>0</v>
      </c>
      <c r="G37" s="58">
        <v>0</v>
      </c>
      <c r="H37" s="58">
        <v>520</v>
      </c>
      <c r="I37" s="58">
        <v>0</v>
      </c>
      <c r="J37" s="58">
        <v>520</v>
      </c>
      <c r="K37" s="57" t="s">
        <v>70</v>
      </c>
    </row>
    <row r="38" spans="1:11" s="13" customFormat="1" ht="79.2" x14ac:dyDescent="0.25">
      <c r="A38" s="57">
        <v>2</v>
      </c>
      <c r="B38" s="57" t="s">
        <v>73</v>
      </c>
      <c r="C38" s="57" t="s">
        <v>54</v>
      </c>
      <c r="D38" s="53" t="s">
        <v>110</v>
      </c>
      <c r="E38" s="58">
        <v>0</v>
      </c>
      <c r="F38" s="58">
        <v>0</v>
      </c>
      <c r="G38" s="58">
        <v>0</v>
      </c>
      <c r="H38" s="58">
        <v>416</v>
      </c>
      <c r="I38" s="58">
        <v>0</v>
      </c>
      <c r="J38" s="58">
        <v>416</v>
      </c>
      <c r="K38" s="57" t="s">
        <v>70</v>
      </c>
    </row>
    <row r="39" spans="1:11" s="13" customFormat="1" ht="79.2" x14ac:dyDescent="0.25">
      <c r="A39" s="57">
        <v>3</v>
      </c>
      <c r="B39" s="57" t="s">
        <v>72</v>
      </c>
      <c r="C39" s="57" t="s">
        <v>54</v>
      </c>
      <c r="D39" s="53" t="s">
        <v>110</v>
      </c>
      <c r="E39" s="58">
        <v>0</v>
      </c>
      <c r="F39" s="58">
        <v>0</v>
      </c>
      <c r="G39" s="58">
        <v>0</v>
      </c>
      <c r="H39" s="58">
        <v>380</v>
      </c>
      <c r="I39" s="58">
        <v>0</v>
      </c>
      <c r="J39" s="58">
        <f>H39</f>
        <v>380</v>
      </c>
      <c r="K39" s="57" t="s">
        <v>70</v>
      </c>
    </row>
    <row r="40" spans="1:11" s="13" customFormat="1" ht="79.2" x14ac:dyDescent="0.25">
      <c r="A40" s="57">
        <v>4</v>
      </c>
      <c r="B40" s="57" t="s">
        <v>71</v>
      </c>
      <c r="C40" s="57" t="s">
        <v>60</v>
      </c>
      <c r="D40" s="53" t="s">
        <v>110</v>
      </c>
      <c r="E40" s="58">
        <v>0</v>
      </c>
      <c r="F40" s="58">
        <v>0</v>
      </c>
      <c r="G40" s="58">
        <v>0</v>
      </c>
      <c r="H40" s="58">
        <v>960</v>
      </c>
      <c r="I40" s="58">
        <v>0</v>
      </c>
      <c r="J40" s="58">
        <f>H40</f>
        <v>960</v>
      </c>
      <c r="K40" s="57" t="s">
        <v>70</v>
      </c>
    </row>
    <row r="41" spans="1:11" s="13" customFormat="1" ht="92.4" x14ac:dyDescent="0.25">
      <c r="A41" s="51">
        <v>5</v>
      </c>
      <c r="B41" s="53" t="s">
        <v>68</v>
      </c>
      <c r="C41" s="49" t="s">
        <v>60</v>
      </c>
      <c r="D41" s="53" t="s">
        <v>59</v>
      </c>
      <c r="E41" s="52">
        <v>0</v>
      </c>
      <c r="F41" s="51">
        <v>0</v>
      </c>
      <c r="G41" s="51">
        <v>0</v>
      </c>
      <c r="H41" s="52">
        <v>1693.28</v>
      </c>
      <c r="I41" s="51">
        <v>0</v>
      </c>
      <c r="J41" s="52">
        <f>SUM(E41:I41)</f>
        <v>1693.28</v>
      </c>
      <c r="K41" s="53" t="s">
        <v>115</v>
      </c>
    </row>
    <row r="42" spans="1:11" s="13" customFormat="1" ht="92.4" x14ac:dyDescent="0.25">
      <c r="A42" s="51">
        <v>6</v>
      </c>
      <c r="B42" s="53" t="s">
        <v>120</v>
      </c>
      <c r="C42" s="49" t="s">
        <v>60</v>
      </c>
      <c r="D42" s="53" t="s">
        <v>59</v>
      </c>
      <c r="E42" s="52">
        <v>0</v>
      </c>
      <c r="F42" s="51">
        <v>0</v>
      </c>
      <c r="G42" s="51">
        <v>0</v>
      </c>
      <c r="H42" s="52">
        <v>520</v>
      </c>
      <c r="I42" s="51">
        <v>0</v>
      </c>
      <c r="J42" s="52">
        <v>520</v>
      </c>
      <c r="K42" s="53" t="s">
        <v>101</v>
      </c>
    </row>
    <row r="43" spans="1:11" s="36" customFormat="1" ht="13.2" x14ac:dyDescent="0.25">
      <c r="A43" s="76" t="s">
        <v>30</v>
      </c>
      <c r="B43" s="76"/>
      <c r="C43" s="76"/>
      <c r="D43" s="76"/>
      <c r="E43" s="54">
        <f>E37+E40+E41</f>
        <v>0</v>
      </c>
      <c r="F43" s="54">
        <f>F37+F40+F41</f>
        <v>0</v>
      </c>
      <c r="G43" s="54">
        <f>G37+G40+G41</f>
        <v>0</v>
      </c>
      <c r="H43" s="54">
        <f>H37+H38+H39+H40+H41+H42</f>
        <v>4489.28</v>
      </c>
      <c r="I43" s="54">
        <f>I37+I40+I41</f>
        <v>0</v>
      </c>
      <c r="J43" s="54">
        <f>H43</f>
        <v>4489.28</v>
      </c>
      <c r="K43" s="56"/>
    </row>
    <row r="44" spans="1:11" s="13" customFormat="1" ht="15.6" x14ac:dyDescent="0.3">
      <c r="A44" s="75" t="s">
        <v>31</v>
      </c>
      <c r="B44" s="75"/>
      <c r="C44" s="75"/>
      <c r="D44" s="75"/>
      <c r="E44" s="75"/>
      <c r="F44" s="75"/>
      <c r="G44" s="75"/>
      <c r="H44" s="75"/>
      <c r="I44" s="75"/>
      <c r="J44" s="75"/>
      <c r="K44" s="75"/>
    </row>
    <row r="45" spans="1:11" s="13" customFormat="1" ht="92.4" x14ac:dyDescent="0.25">
      <c r="A45" s="51">
        <v>1</v>
      </c>
      <c r="B45" s="53" t="s">
        <v>75</v>
      </c>
      <c r="C45" s="49" t="s">
        <v>54</v>
      </c>
      <c r="D45" s="53" t="s">
        <v>74</v>
      </c>
      <c r="E45" s="51">
        <v>0</v>
      </c>
      <c r="F45" s="51">
        <v>0</v>
      </c>
      <c r="G45" s="51">
        <v>0</v>
      </c>
      <c r="H45" s="52">
        <v>9355.7000000000007</v>
      </c>
      <c r="I45" s="51">
        <v>0</v>
      </c>
      <c r="J45" s="52">
        <f>H45</f>
        <v>9355.7000000000007</v>
      </c>
      <c r="K45" s="50" t="s">
        <v>32</v>
      </c>
    </row>
    <row r="46" spans="1:11" s="13" customFormat="1" ht="39.6" x14ac:dyDescent="0.25">
      <c r="A46" s="51">
        <v>2</v>
      </c>
      <c r="B46" s="53" t="s">
        <v>103</v>
      </c>
      <c r="C46" s="49">
        <v>2020</v>
      </c>
      <c r="D46" s="53" t="s">
        <v>74</v>
      </c>
      <c r="E46" s="51">
        <v>0</v>
      </c>
      <c r="F46" s="51">
        <v>0</v>
      </c>
      <c r="G46" s="51">
        <v>0</v>
      </c>
      <c r="H46" s="52">
        <v>200</v>
      </c>
      <c r="I46" s="51">
        <v>0</v>
      </c>
      <c r="J46" s="52">
        <v>200</v>
      </c>
      <c r="K46" s="50" t="s">
        <v>104</v>
      </c>
    </row>
    <row r="47" spans="1:11" s="19" customFormat="1" ht="18.600000000000001" customHeight="1" x14ac:dyDescent="0.25">
      <c r="A47" s="72" t="s">
        <v>33</v>
      </c>
      <c r="B47" s="72"/>
      <c r="C47" s="72"/>
      <c r="D47" s="72"/>
      <c r="E47" s="39">
        <f>E45</f>
        <v>0</v>
      </c>
      <c r="F47" s="35">
        <f>F44+F45</f>
        <v>0</v>
      </c>
      <c r="G47" s="35">
        <f>G44+G45</f>
        <v>0</v>
      </c>
      <c r="H47" s="26">
        <f>H46+H45</f>
        <v>9555.7000000000007</v>
      </c>
      <c r="I47" s="35">
        <f>I44+I45</f>
        <v>0</v>
      </c>
      <c r="J47" s="26">
        <f>H47</f>
        <v>9555.7000000000007</v>
      </c>
      <c r="K47" s="10"/>
    </row>
    <row r="48" spans="1:11" s="13" customFormat="1" ht="15.6" x14ac:dyDescent="0.3">
      <c r="A48" s="77" t="s">
        <v>34</v>
      </c>
      <c r="B48" s="77"/>
      <c r="C48" s="77"/>
      <c r="D48" s="77"/>
      <c r="E48" s="77"/>
      <c r="F48" s="77"/>
      <c r="G48" s="77"/>
      <c r="H48" s="77"/>
      <c r="I48" s="77"/>
      <c r="J48" s="77"/>
      <c r="K48" s="77"/>
    </row>
    <row r="49" spans="1:11" s="13" customFormat="1" ht="79.2" x14ac:dyDescent="0.25">
      <c r="A49" s="51">
        <v>1</v>
      </c>
      <c r="B49" s="53" t="s">
        <v>76</v>
      </c>
      <c r="C49" s="49">
        <v>2020</v>
      </c>
      <c r="D49" s="53" t="s">
        <v>74</v>
      </c>
      <c r="E49" s="51">
        <v>2853.02</v>
      </c>
      <c r="F49" s="51">
        <v>0</v>
      </c>
      <c r="G49" s="51">
        <v>0</v>
      </c>
      <c r="H49" s="52">
        <v>0</v>
      </c>
      <c r="I49" s="51">
        <v>0</v>
      </c>
      <c r="J49" s="52">
        <f>SUM(E49:I49)</f>
        <v>2853.02</v>
      </c>
      <c r="K49" s="50" t="s">
        <v>77</v>
      </c>
    </row>
    <row r="50" spans="1:11" s="36" customFormat="1" ht="13.2" x14ac:dyDescent="0.25">
      <c r="A50" s="72" t="s">
        <v>48</v>
      </c>
      <c r="B50" s="72"/>
      <c r="C50" s="72"/>
      <c r="D50" s="72"/>
      <c r="E50" s="39">
        <f>E49</f>
        <v>2853.02</v>
      </c>
      <c r="F50" s="35">
        <f t="shared" ref="F50" si="9">F48+F49</f>
        <v>0</v>
      </c>
      <c r="G50" s="35">
        <f t="shared" ref="G50" si="10">G48+G49</f>
        <v>0</v>
      </c>
      <c r="H50" s="26">
        <f>H49</f>
        <v>0</v>
      </c>
      <c r="I50" s="35">
        <f t="shared" ref="I50" si="11">I48+I49</f>
        <v>0</v>
      </c>
      <c r="J50" s="26">
        <f>J49</f>
        <v>2853.02</v>
      </c>
      <c r="K50" s="10"/>
    </row>
    <row r="51" spans="1:11" s="13" customFormat="1" ht="15.6" x14ac:dyDescent="0.3">
      <c r="A51" s="77" t="s">
        <v>35</v>
      </c>
      <c r="B51" s="77"/>
      <c r="C51" s="77"/>
      <c r="D51" s="77"/>
      <c r="E51" s="77"/>
      <c r="F51" s="77"/>
      <c r="G51" s="77"/>
      <c r="H51" s="77"/>
      <c r="I51" s="77"/>
      <c r="J51" s="77"/>
      <c r="K51" s="77"/>
    </row>
    <row r="52" spans="1:11" s="19" customFormat="1" ht="52.8" x14ac:dyDescent="0.25">
      <c r="A52" s="59">
        <v>1</v>
      </c>
      <c r="B52" s="60" t="s">
        <v>96</v>
      </c>
      <c r="C52" s="50" t="s">
        <v>82</v>
      </c>
      <c r="D52" s="49" t="s">
        <v>121</v>
      </c>
      <c r="E52" s="51">
        <v>0</v>
      </c>
      <c r="F52" s="51">
        <v>0</v>
      </c>
      <c r="G52" s="51">
        <v>0</v>
      </c>
      <c r="H52" s="52">
        <v>466.7</v>
      </c>
      <c r="I52" s="51">
        <v>0</v>
      </c>
      <c r="J52" s="52">
        <f>SUM(E52:I52)</f>
        <v>466.7</v>
      </c>
      <c r="K52" s="53" t="s">
        <v>20</v>
      </c>
    </row>
    <row r="53" spans="1:11" s="19" customFormat="1" ht="13.2" x14ac:dyDescent="0.25">
      <c r="A53" s="72" t="s">
        <v>36</v>
      </c>
      <c r="B53" s="72"/>
      <c r="C53" s="72"/>
      <c r="D53" s="72"/>
      <c r="E53" s="39">
        <v>0</v>
      </c>
      <c r="F53" s="35">
        <v>0</v>
      </c>
      <c r="G53" s="35">
        <v>0</v>
      </c>
      <c r="H53" s="26">
        <v>466.7</v>
      </c>
      <c r="I53" s="35">
        <v>0</v>
      </c>
      <c r="J53" s="26">
        <v>466.7</v>
      </c>
      <c r="K53" s="12"/>
    </row>
    <row r="54" spans="1:11" s="19" customFormat="1" ht="15.6" x14ac:dyDescent="0.3">
      <c r="A54" s="77" t="s">
        <v>44</v>
      </c>
      <c r="B54" s="77"/>
      <c r="C54" s="77"/>
      <c r="D54" s="77"/>
      <c r="E54" s="77"/>
      <c r="F54" s="77"/>
      <c r="G54" s="77"/>
      <c r="H54" s="77"/>
      <c r="I54" s="77"/>
      <c r="J54" s="77"/>
      <c r="K54" s="77"/>
    </row>
    <row r="55" spans="1:11" s="19" customFormat="1" ht="39.6" x14ac:dyDescent="0.25">
      <c r="A55" s="20">
        <v>1</v>
      </c>
      <c r="B55" s="17" t="s">
        <v>102</v>
      </c>
      <c r="C55" s="25" t="s">
        <v>54</v>
      </c>
      <c r="D55" s="25" t="s">
        <v>78</v>
      </c>
      <c r="E55" s="38">
        <v>0</v>
      </c>
      <c r="F55" s="20">
        <v>0</v>
      </c>
      <c r="G55" s="20">
        <v>0</v>
      </c>
      <c r="H55" s="18">
        <v>50</v>
      </c>
      <c r="I55" s="20">
        <v>0</v>
      </c>
      <c r="J55" s="31">
        <f>H55</f>
        <v>50</v>
      </c>
      <c r="K55" s="15" t="s">
        <v>45</v>
      </c>
    </row>
    <row r="56" spans="1:11" s="19" customFormat="1" ht="132" x14ac:dyDescent="0.3">
      <c r="A56" s="20">
        <v>2</v>
      </c>
      <c r="B56" s="14" t="s">
        <v>79</v>
      </c>
      <c r="C56" s="25" t="s">
        <v>60</v>
      </c>
      <c r="D56" s="25" t="s">
        <v>78</v>
      </c>
      <c r="E56" s="38">
        <v>0</v>
      </c>
      <c r="F56" s="20">
        <v>0</v>
      </c>
      <c r="G56" s="20">
        <v>0</v>
      </c>
      <c r="H56" s="18">
        <v>120</v>
      </c>
      <c r="I56" s="20">
        <v>0</v>
      </c>
      <c r="J56" s="31">
        <f>SUM(E56:I56)</f>
        <v>120</v>
      </c>
      <c r="K56" s="15" t="s">
        <v>46</v>
      </c>
    </row>
    <row r="57" spans="1:11" s="19" customFormat="1" ht="17.399999999999999" customHeight="1" x14ac:dyDescent="0.25">
      <c r="A57" s="72" t="s">
        <v>47</v>
      </c>
      <c r="B57" s="72"/>
      <c r="C57" s="72"/>
      <c r="D57" s="72"/>
      <c r="E57" s="39">
        <f>E55+E56</f>
        <v>0</v>
      </c>
      <c r="F57" s="39">
        <f t="shared" ref="F57:G57" si="12">F55+F56</f>
        <v>0</v>
      </c>
      <c r="G57" s="39">
        <f t="shared" si="12"/>
        <v>0</v>
      </c>
      <c r="H57" s="26">
        <f>H55+H56</f>
        <v>170</v>
      </c>
      <c r="I57" s="35">
        <f t="shared" ref="I57" si="13">I55+I56</f>
        <v>0</v>
      </c>
      <c r="J57" s="26">
        <f>J55+J56</f>
        <v>170</v>
      </c>
      <c r="K57" s="12"/>
    </row>
    <row r="58" spans="1:11" s="19" customFormat="1" ht="19.8" customHeight="1" x14ac:dyDescent="0.25">
      <c r="A58" s="73" t="s">
        <v>49</v>
      </c>
      <c r="B58" s="74"/>
      <c r="C58" s="74"/>
      <c r="D58" s="74"/>
      <c r="E58" s="64">
        <f>E21+E24+E27+E35+E43+E47+E50+E53+E57</f>
        <v>2853.02</v>
      </c>
      <c r="F58" s="65">
        <f>F57+F53+F43+F35+F27+F24+F21</f>
        <v>9644.3100000000013</v>
      </c>
      <c r="G58" s="65">
        <f>G21+G24+G27+G35+G43+G47+G50+G53+G57</f>
        <v>0</v>
      </c>
      <c r="H58" s="64">
        <f>H57+H53+H50+H47+H43+H35+H27+H21</f>
        <v>20600.558999999997</v>
      </c>
      <c r="I58" s="64">
        <f>I21+I24+I27+I35+I43+I47+I50+I53+I57</f>
        <v>0</v>
      </c>
      <c r="J58" s="64">
        <f>J57+J53+J50+J47+J43+J35+J27+J24+J21</f>
        <v>33197.889000000003</v>
      </c>
      <c r="K58" s="27"/>
    </row>
    <row r="59" spans="1:11" s="19" customFormat="1" ht="15.6" x14ac:dyDescent="0.3">
      <c r="A59" s="78" t="s">
        <v>37</v>
      </c>
      <c r="B59" s="79"/>
      <c r="C59" s="79"/>
      <c r="D59" s="79"/>
      <c r="E59" s="79"/>
      <c r="F59" s="79"/>
      <c r="G59" s="79"/>
      <c r="H59" s="79"/>
      <c r="I59" s="79"/>
      <c r="J59" s="79"/>
      <c r="K59" s="80"/>
    </row>
    <row r="60" spans="1:11" s="19" customFormat="1" ht="27" customHeight="1" x14ac:dyDescent="0.3">
      <c r="A60" s="77" t="s">
        <v>38</v>
      </c>
      <c r="B60" s="77"/>
      <c r="C60" s="77"/>
      <c r="D60" s="77"/>
      <c r="E60" s="77"/>
      <c r="F60" s="77"/>
      <c r="G60" s="77"/>
      <c r="H60" s="77"/>
      <c r="I60" s="77"/>
      <c r="J60" s="77"/>
      <c r="K60" s="77"/>
    </row>
    <row r="61" spans="1:11" s="36" customFormat="1" ht="92.4" x14ac:dyDescent="0.25">
      <c r="A61" s="20">
        <v>1</v>
      </c>
      <c r="B61" s="14" t="s">
        <v>80</v>
      </c>
      <c r="C61" s="25" t="s">
        <v>60</v>
      </c>
      <c r="D61" s="53" t="s">
        <v>59</v>
      </c>
      <c r="E61" s="30">
        <v>0</v>
      </c>
      <c r="F61" s="30">
        <v>0</v>
      </c>
      <c r="G61" s="30">
        <v>0</v>
      </c>
      <c r="H61" s="31">
        <v>200</v>
      </c>
      <c r="I61" s="30">
        <v>0</v>
      </c>
      <c r="J61" s="31">
        <f t="shared" ref="J61" si="14">SUM(E61:I61)</f>
        <v>200</v>
      </c>
      <c r="K61" s="15" t="s">
        <v>19</v>
      </c>
    </row>
    <row r="62" spans="1:11" s="36" customFormat="1" ht="13.2" x14ac:dyDescent="0.25">
      <c r="A62" s="72" t="s">
        <v>12</v>
      </c>
      <c r="B62" s="72"/>
      <c r="C62" s="72"/>
      <c r="D62" s="72"/>
      <c r="E62" s="39">
        <f t="shared" ref="E62:J62" si="15">SUM(E61:E61)</f>
        <v>0</v>
      </c>
      <c r="F62" s="39">
        <f t="shared" si="15"/>
        <v>0</v>
      </c>
      <c r="G62" s="39">
        <f t="shared" si="15"/>
        <v>0</v>
      </c>
      <c r="H62" s="26">
        <f t="shared" si="15"/>
        <v>200</v>
      </c>
      <c r="I62" s="39">
        <f t="shared" si="15"/>
        <v>0</v>
      </c>
      <c r="J62" s="26">
        <f t="shared" si="15"/>
        <v>200</v>
      </c>
      <c r="K62" s="12"/>
    </row>
    <row r="63" spans="1:11" s="19" customFormat="1" ht="15.6" x14ac:dyDescent="0.3">
      <c r="A63" s="77" t="s">
        <v>39</v>
      </c>
      <c r="B63" s="77"/>
      <c r="C63" s="77"/>
      <c r="D63" s="77"/>
      <c r="E63" s="77"/>
      <c r="F63" s="77"/>
      <c r="G63" s="77"/>
      <c r="H63" s="77"/>
      <c r="I63" s="77"/>
      <c r="J63" s="77"/>
      <c r="K63" s="77"/>
    </row>
    <row r="64" spans="1:11" s="36" customFormat="1" ht="52.8" x14ac:dyDescent="0.25">
      <c r="A64" s="30">
        <v>1</v>
      </c>
      <c r="B64" s="22" t="s">
        <v>81</v>
      </c>
      <c r="C64" s="25" t="s">
        <v>82</v>
      </c>
      <c r="D64" s="53" t="s">
        <v>122</v>
      </c>
      <c r="E64" s="48">
        <v>0</v>
      </c>
      <c r="F64" s="48">
        <v>0</v>
      </c>
      <c r="G64" s="48">
        <v>0</v>
      </c>
      <c r="H64" s="48">
        <v>187.279</v>
      </c>
      <c r="I64" s="48">
        <v>0</v>
      </c>
      <c r="J64" s="48">
        <f>SUM(E64:I64)</f>
        <v>187.279</v>
      </c>
      <c r="K64" s="24" t="s">
        <v>40</v>
      </c>
    </row>
    <row r="65" spans="1:11" s="36" customFormat="1" ht="66" x14ac:dyDescent="0.25">
      <c r="A65" s="30">
        <v>2</v>
      </c>
      <c r="B65" s="22" t="s">
        <v>97</v>
      </c>
      <c r="C65" s="25" t="s">
        <v>54</v>
      </c>
      <c r="D65" s="22" t="s">
        <v>123</v>
      </c>
      <c r="E65" s="48">
        <v>0</v>
      </c>
      <c r="F65" s="48">
        <v>0</v>
      </c>
      <c r="G65" s="48">
        <v>0</v>
      </c>
      <c r="H65" s="48">
        <v>407.2</v>
      </c>
      <c r="I65" s="48">
        <v>0</v>
      </c>
      <c r="J65" s="48">
        <f>SUM(E65:I65)</f>
        <v>407.2</v>
      </c>
      <c r="K65" s="24" t="s">
        <v>41</v>
      </c>
    </row>
    <row r="66" spans="1:11" s="36" customFormat="1" ht="66" customHeight="1" x14ac:dyDescent="0.25">
      <c r="A66" s="30">
        <v>3</v>
      </c>
      <c r="B66" s="22" t="s">
        <v>95</v>
      </c>
      <c r="C66" s="25" t="s">
        <v>60</v>
      </c>
      <c r="D66" s="22" t="s">
        <v>124</v>
      </c>
      <c r="E66" s="48">
        <v>0</v>
      </c>
      <c r="F66" s="48">
        <v>0</v>
      </c>
      <c r="G66" s="48">
        <v>0</v>
      </c>
      <c r="H66" s="48">
        <v>168</v>
      </c>
      <c r="I66" s="48">
        <v>0</v>
      </c>
      <c r="J66" s="48">
        <v>168</v>
      </c>
      <c r="K66" s="24" t="s">
        <v>42</v>
      </c>
    </row>
    <row r="67" spans="1:11" s="36" customFormat="1" ht="13.2" x14ac:dyDescent="0.25">
      <c r="A67" s="72" t="s">
        <v>14</v>
      </c>
      <c r="B67" s="72"/>
      <c r="C67" s="72"/>
      <c r="D67" s="72"/>
      <c r="E67" s="39">
        <f>E64+E65+E66</f>
        <v>0</v>
      </c>
      <c r="F67" s="39">
        <f>F66+F65+F64</f>
        <v>0</v>
      </c>
      <c r="G67" s="39">
        <f>G66+G65+G64</f>
        <v>0</v>
      </c>
      <c r="H67" s="26">
        <f>H66+H65+H64</f>
        <v>762.47900000000004</v>
      </c>
      <c r="I67" s="39">
        <f>I66+I65+I64</f>
        <v>0</v>
      </c>
      <c r="J67" s="26">
        <f>J66+J65+J64</f>
        <v>762.47900000000004</v>
      </c>
      <c r="K67" s="12"/>
    </row>
    <row r="68" spans="1:11" s="19" customFormat="1" ht="15.6" x14ac:dyDescent="0.3">
      <c r="A68" s="77" t="s">
        <v>43</v>
      </c>
      <c r="B68" s="77"/>
      <c r="C68" s="77"/>
      <c r="D68" s="77"/>
      <c r="E68" s="77"/>
      <c r="F68" s="77"/>
      <c r="G68" s="77"/>
      <c r="H68" s="77"/>
      <c r="I68" s="77"/>
      <c r="J68" s="77"/>
      <c r="K68" s="77"/>
    </row>
    <row r="69" spans="1:11" s="36" customFormat="1" ht="198" x14ac:dyDescent="0.25">
      <c r="A69" s="30">
        <v>1</v>
      </c>
      <c r="B69" s="22" t="s">
        <v>114</v>
      </c>
      <c r="C69" s="25" t="s">
        <v>60</v>
      </c>
      <c r="D69" s="53" t="s">
        <v>59</v>
      </c>
      <c r="E69" s="31">
        <v>0</v>
      </c>
      <c r="F69" s="30">
        <v>0</v>
      </c>
      <c r="G69" s="30">
        <v>0</v>
      </c>
      <c r="H69" s="31">
        <v>5646</v>
      </c>
      <c r="I69" s="30">
        <v>0</v>
      </c>
      <c r="J69" s="31">
        <f>SUM(E69:I69)</f>
        <v>5646</v>
      </c>
      <c r="K69" s="24" t="s">
        <v>53</v>
      </c>
    </row>
    <row r="70" spans="1:11" s="36" customFormat="1" ht="66" x14ac:dyDescent="0.25">
      <c r="A70" s="37">
        <v>3</v>
      </c>
      <c r="B70" s="23" t="s">
        <v>83</v>
      </c>
      <c r="C70" s="25" t="s">
        <v>60</v>
      </c>
      <c r="D70" s="25" t="s">
        <v>125</v>
      </c>
      <c r="E70" s="48">
        <v>0</v>
      </c>
      <c r="F70" s="48">
        <v>0</v>
      </c>
      <c r="G70" s="48">
        <v>0</v>
      </c>
      <c r="H70" s="48">
        <v>0</v>
      </c>
      <c r="I70" s="48">
        <v>146.19999999999999</v>
      </c>
      <c r="J70" s="48">
        <v>146.19999999999999</v>
      </c>
      <c r="K70" s="22" t="s">
        <v>84</v>
      </c>
    </row>
    <row r="71" spans="1:11" s="36" customFormat="1" ht="92.4" x14ac:dyDescent="0.25">
      <c r="A71" s="33">
        <v>4</v>
      </c>
      <c r="B71" s="41" t="s">
        <v>85</v>
      </c>
      <c r="C71" s="33" t="s">
        <v>60</v>
      </c>
      <c r="D71" s="53" t="s">
        <v>59</v>
      </c>
      <c r="E71" s="48">
        <v>0</v>
      </c>
      <c r="F71" s="48">
        <v>0</v>
      </c>
      <c r="G71" s="48">
        <v>0</v>
      </c>
      <c r="H71" s="48">
        <v>1705</v>
      </c>
      <c r="I71" s="48">
        <v>0</v>
      </c>
      <c r="J71" s="48">
        <f>SUM(E71:I71)</f>
        <v>1705</v>
      </c>
      <c r="K71" s="22" t="s">
        <v>86</v>
      </c>
    </row>
    <row r="72" spans="1:11" s="34" customFormat="1" x14ac:dyDescent="0.25">
      <c r="A72" s="72" t="s">
        <v>50</v>
      </c>
      <c r="B72" s="72"/>
      <c r="C72" s="72"/>
      <c r="D72" s="72"/>
      <c r="E72" s="26">
        <f t="shared" ref="E72:I72" si="16">E69+E70+E71</f>
        <v>0</v>
      </c>
      <c r="F72" s="39">
        <f t="shared" si="16"/>
        <v>0</v>
      </c>
      <c r="G72" s="39">
        <f t="shared" si="16"/>
        <v>0</v>
      </c>
      <c r="H72" s="26">
        <f t="shared" si="16"/>
        <v>7351</v>
      </c>
      <c r="I72" s="26">
        <f t="shared" si="16"/>
        <v>146.19999999999999</v>
      </c>
      <c r="J72" s="26">
        <f>J71+J70+J69</f>
        <v>7497.2</v>
      </c>
      <c r="K72" s="12"/>
    </row>
    <row r="73" spans="1:11" s="19" customFormat="1" ht="13.2" x14ac:dyDescent="0.25">
      <c r="A73" s="73" t="s">
        <v>51</v>
      </c>
      <c r="B73" s="74"/>
      <c r="C73" s="74"/>
      <c r="D73" s="74"/>
      <c r="E73" s="61">
        <v>0</v>
      </c>
      <c r="F73" s="62">
        <f>F62+F67+F72</f>
        <v>0</v>
      </c>
      <c r="G73" s="62">
        <f>G62+G67+G72</f>
        <v>0</v>
      </c>
      <c r="H73" s="61">
        <f>H72+H67+H62</f>
        <v>8313.4789999999994</v>
      </c>
      <c r="I73" s="61">
        <f>I72</f>
        <v>146.19999999999999</v>
      </c>
      <c r="J73" s="61">
        <f>J72+J67+J62</f>
        <v>8459.6790000000001</v>
      </c>
      <c r="K73" s="27"/>
    </row>
    <row r="74" spans="1:11" s="19" customFormat="1" ht="13.2" x14ac:dyDescent="0.3">
      <c r="A74" s="81" t="s">
        <v>52</v>
      </c>
      <c r="B74" s="82"/>
      <c r="C74" s="82"/>
      <c r="D74" s="83"/>
      <c r="E74" s="45">
        <f>E73+E58+E17</f>
        <v>7984.02</v>
      </c>
      <c r="F74" s="46">
        <f>F73+F58+F17</f>
        <v>9644.3100000000013</v>
      </c>
      <c r="G74" s="46">
        <f>+G73+G58+G17</f>
        <v>0</v>
      </c>
      <c r="H74" s="45">
        <f>H73+H58+H17</f>
        <v>29224.037999999997</v>
      </c>
      <c r="I74" s="45">
        <f>I73+I58+I17</f>
        <v>4248.2299999999996</v>
      </c>
      <c r="J74" s="45">
        <f>J73+J58+J17</f>
        <v>46069.858</v>
      </c>
      <c r="K74" s="43"/>
    </row>
    <row r="75" spans="1:11" s="44" customFormat="1" x14ac:dyDescent="0.25">
      <c r="A75" s="1"/>
      <c r="B75" s="1"/>
      <c r="C75" s="1"/>
      <c r="D75" s="1"/>
      <c r="E75" s="1"/>
      <c r="F75" s="1"/>
      <c r="G75" s="1"/>
      <c r="H75" s="2"/>
      <c r="I75" s="1"/>
      <c r="J75" s="1"/>
      <c r="K75" s="1"/>
    </row>
    <row r="77" spans="1:11" x14ac:dyDescent="0.25">
      <c r="B77" s="1" t="s">
        <v>108</v>
      </c>
      <c r="D77" s="1" t="s">
        <v>109</v>
      </c>
    </row>
  </sheetData>
  <mergeCells count="40">
    <mergeCell ref="A6:K6"/>
    <mergeCell ref="A9:D9"/>
    <mergeCell ref="A10:K10"/>
    <mergeCell ref="H2:K2"/>
    <mergeCell ref="L2:O2"/>
    <mergeCell ref="A3:A4"/>
    <mergeCell ref="B3:B4"/>
    <mergeCell ref="C3:C4"/>
    <mergeCell ref="D3:D4"/>
    <mergeCell ref="E3:J3"/>
    <mergeCell ref="A19:K19"/>
    <mergeCell ref="A22:K22"/>
    <mergeCell ref="A74:D74"/>
    <mergeCell ref="A35:D35"/>
    <mergeCell ref="A59:K59"/>
    <mergeCell ref="A72:D72"/>
    <mergeCell ref="A73:D73"/>
    <mergeCell ref="A68:K68"/>
    <mergeCell ref="A54:K54"/>
    <mergeCell ref="A57:D57"/>
    <mergeCell ref="A60:K60"/>
    <mergeCell ref="A62:D62"/>
    <mergeCell ref="A63:K63"/>
    <mergeCell ref="A67:D67"/>
    <mergeCell ref="A16:D16"/>
    <mergeCell ref="A50:D50"/>
    <mergeCell ref="A58:D58"/>
    <mergeCell ref="A53:D53"/>
    <mergeCell ref="A36:K36"/>
    <mergeCell ref="A43:D43"/>
    <mergeCell ref="A44:K44"/>
    <mergeCell ref="A47:D47"/>
    <mergeCell ref="A48:K48"/>
    <mergeCell ref="A51:K51"/>
    <mergeCell ref="A21:D21"/>
    <mergeCell ref="A24:D24"/>
    <mergeCell ref="A25:K25"/>
    <mergeCell ref="A27:D27"/>
    <mergeCell ref="A28:K28"/>
    <mergeCell ref="A18:K18"/>
  </mergeCells>
  <printOptions verticalCentered="1"/>
  <pageMargins left="0.23622047244094491" right="0.23622047244094491" top="0.74803149606299213" bottom="0.74803149606299213" header="0.31496062992125984" footer="0.31496062992125984"/>
  <pageSetup paperSize="9" scale="65" fitToHeight="0"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нова</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2019-12-23T11:35:25Z</dcterms:modified>
</cp:coreProperties>
</file>